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O\tonery\024\1 výzva\"/>
    </mc:Choice>
  </mc:AlternateContent>
  <xr:revisionPtr revIDLastSave="0" documentId="13_ncr:1_{9E96D1AF-8C61-4234-9A6D-FF3C9A2A12FC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Tonery" sheetId="1" r:id="rId1"/>
  </sheets>
  <definedNames>
    <definedName name="_xlnm.Print_Area" localSheetId="0">Tonery!$B$2:$T$22</definedName>
  </definedNames>
  <calcPr calcId="191029"/>
</workbook>
</file>

<file path=xl/calcChain.xml><?xml version="1.0" encoding="utf-8"?>
<calcChain xmlns="http://schemas.openxmlformats.org/spreadsheetml/2006/main">
  <c r="R15" i="1" l="1"/>
  <c r="R16" i="1"/>
  <c r="R18" i="1"/>
  <c r="R13" i="1"/>
  <c r="S13" i="1"/>
  <c r="R14" i="1"/>
  <c r="S14" i="1"/>
  <c r="S16" i="1"/>
  <c r="R17" i="1"/>
  <c r="S17" i="1"/>
  <c r="O14" i="1"/>
  <c r="O15" i="1"/>
  <c r="O16" i="1"/>
  <c r="O17" i="1"/>
  <c r="O18" i="1"/>
  <c r="H18" i="1"/>
  <c r="H17" i="1"/>
  <c r="H16" i="1"/>
  <c r="H15" i="1"/>
  <c r="H14" i="1"/>
  <c r="S18" i="1" l="1"/>
  <c r="S15" i="1"/>
  <c r="R9" i="1"/>
  <c r="R10" i="1"/>
  <c r="S10" i="1"/>
  <c r="R11" i="1"/>
  <c r="R12" i="1"/>
  <c r="O9" i="1"/>
  <c r="O10" i="1"/>
  <c r="O11" i="1"/>
  <c r="H11" i="1"/>
  <c r="H10" i="1"/>
  <c r="H9" i="1"/>
  <c r="S9" i="1" l="1"/>
  <c r="S12" i="1"/>
  <c r="S11" i="1"/>
  <c r="R19" i="1"/>
  <c r="S19" i="1"/>
  <c r="H19" i="1"/>
  <c r="O19" i="1"/>
  <c r="R8" i="1" l="1"/>
  <c r="H8" i="1"/>
  <c r="O8" i="1"/>
  <c r="S8" i="1" l="1"/>
  <c r="H7" i="1"/>
  <c r="H12" i="1"/>
  <c r="H13" i="1"/>
  <c r="O13" i="1" l="1"/>
  <c r="O12" i="1"/>
  <c r="S7" i="1"/>
  <c r="R7" i="1"/>
  <c r="O7" i="1"/>
  <c r="P22" i="1" l="1"/>
  <c r="Q22" i="1"/>
</calcChain>
</file>

<file path=xl/sharedStrings.xml><?xml version="1.0" encoding="utf-8"?>
<sst xmlns="http://schemas.openxmlformats.org/spreadsheetml/2006/main" count="95" uniqueCount="72">
  <si>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</si>
  <si>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</si>
  <si>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</si>
  <si>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</si>
  <si>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</si>
  <si>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</si>
  <si>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</si>
  <si>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</si>
  <si>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</si>
  <si>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</si>
  <si>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</si>
  <si>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</si>
  <si>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</si>
  <si>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</si>
  <si>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</si>
  <si>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</si>
  <si>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</si>
  <si>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</si>
  <si>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</si>
  <si>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</si>
  <si>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</si>
  <si>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</si>
  <si>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</si>
  <si>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</si>
  <si>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</si>
  <si>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</si>
  <si>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</si>
  <si>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</si>
  <si>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ID</t>
  </si>
  <si>
    <t>ks</t>
  </si>
  <si>
    <t>Samostatná faktura</t>
  </si>
  <si>
    <t>NE</t>
  </si>
  <si>
    <t>ANO</t>
  </si>
  <si>
    <r>
      <t>Pokud fin</t>
    </r>
    <r>
      <rPr>
        <b/>
        <sz val="11"/>
        <color theme="1"/>
        <rFont val="Calibri"/>
        <family val="2"/>
        <charset val="238"/>
        <scheme val="minor"/>
      </rPr>
      <t>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</si>
  <si>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024 - 2021 (originální)</t>
  </si>
  <si>
    <t>Toner do tiskárny OKI MB 562</t>
  </si>
  <si>
    <t>Vybrané instituty nové úpravy soukromého a trestního práva v aplikační praxi - III - SGS-2019-012</t>
  </si>
  <si>
    <t>3219/0010/21</t>
  </si>
  <si>
    <t>8219/0062/21</t>
  </si>
  <si>
    <t>4219/0007/21</t>
  </si>
  <si>
    <t>9119/0003/21</t>
  </si>
  <si>
    <t>KPO - Helena Průchová, 
Tel.: 37763 7281,
E-mail: pruchova@kpo.zcu.cz</t>
  </si>
  <si>
    <t>PS-E - Ing. Pavol Janča,
Tel.: 737 619 252,
E-mail: pjanca@ps.zcu.cz</t>
  </si>
  <si>
    <t>KHI - Eva Mrázová,
Tel.: 37763 6601</t>
  </si>
  <si>
    <t>PC - Ing. Jindra Komrsková, 
Tel.: 37763 1081,
606 665 167,
E-mail: komrskov@rek.zcu.cz</t>
  </si>
  <si>
    <t>Veleslavínova 42, 301 00 Plzeň, 
Fakulta pedagogická -
Katedra historie, 
1. patro - místnost VC 214</t>
  </si>
  <si>
    <t>Univerzitní 22, 301 00 Plzeň,
Projektové centrum, 
místnost UF 210 (DOPRAVIT DO KANCELÁŘE)</t>
  </si>
  <si>
    <t>Univerzitní 22, 301 00 Plzeň,
Provoz a služby -
Energetické hospodářství,
místnost UK 008</t>
  </si>
  <si>
    <t>sady Pětatřicátníků 14, 301 00 Plzeň,
Fakulta právnická -
Katedra občanského práva,
místnost PC 217</t>
  </si>
  <si>
    <t>Originální toner. Výtěžnost 3 000 stran.</t>
  </si>
  <si>
    <t xml:space="preserve">
Toner do tiskárny Brother MFC - L 2752 DW - black </t>
  </si>
  <si>
    <t>Toner do tiskárny HP color laser JET ProMFP M182n - černý</t>
  </si>
  <si>
    <t>Originální toner. Výtěžnost 1 050 stran.</t>
  </si>
  <si>
    <t>Originální toner. Výtěžnost 850 stran.</t>
  </si>
  <si>
    <t>Toner do tiskárny HP color laser JET ProMFP M182n - purpurový</t>
  </si>
  <si>
    <t>Toner do tiskárny HP color laser JET ProMFP M182n - modrý</t>
  </si>
  <si>
    <t>Toner do tiskárny HP color laser JET  ProMFP M182n - žlutý</t>
  </si>
  <si>
    <t>Toner do tiskárny HP Laser Jet Pro MFP M426dw - černý</t>
  </si>
  <si>
    <t>Originální toner. Výtěžnost 7 000 stran.</t>
  </si>
  <si>
    <t>Originální černý (black) toner. Výtěžnost 2 300 stran.</t>
  </si>
  <si>
    <t>Toner do  tiskárny HP Color Laser Jet Pro MFP M477 fdn - žlutý (yellow)</t>
  </si>
  <si>
    <t>Originální žlutý (yellow) toner. Výtěžnost 2 300 stran.</t>
  </si>
  <si>
    <t>Toner do  tiskárny HP Color Laser Jet Pro MFP M477 fdn - černý (black)</t>
  </si>
  <si>
    <t>Originální purpurový (magenta) toner. Výtěžnost 2 300 stran.</t>
  </si>
  <si>
    <t>Originální azurový (cyan) toner. Výtěžnost 2 300 stran.</t>
  </si>
  <si>
    <t>Toner do  tiskárny HP Color Laser Jet Pro MFP M477 fdn - purpurový (magenta)</t>
  </si>
  <si>
    <t>Toner do  tiskárny HP Color Laser Jet Pro MFP M477 fdn - azurový (cyan)</t>
  </si>
  <si>
    <t>Toner do tiskárny HP Deskjet INK Advantage 5275 - černý (black)</t>
  </si>
  <si>
    <t>Toner do tiskárny HP Deskjet INK Advantage 5275 - tříbarevný (color)</t>
  </si>
  <si>
    <t>Originální náplň, černá (black). Výtěžnost 360 stran, kapacita 6 ml.</t>
  </si>
  <si>
    <t>Originální náplň, tříbarevná (color). Výtěžnost 200 stran, kapacita 5 ml.</t>
  </si>
  <si>
    <t>Originální toner. Výtěžnost 3 100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</si>
</sst>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79">
    <xf numFmtId="0" fontId="0" fillId="0" borderId="0" xfId="0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16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Protection="1"/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center" vertical="center" wrapText="1"/>
    </xf>
    <xf numFmtId="0" fontId="16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2" borderId="30" xfId="0" applyFill="1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16" fillId="3" borderId="9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16" fillId="3" borderId="6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left" vertical="center" wrapText="1" inden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2" fillId="3" borderId="28" xfId="0" applyFont="1" applyFill="1" applyBorder="1" applyAlignment="1" applyProtection="1">
      <alignment horizontal="left" vertical="center" wrapText="1" indent="1"/>
    </xf>
    <xf numFmtId="0" fontId="0" fillId="4" borderId="28" xfId="0" applyFill="1" applyBorder="1" applyAlignment="1" applyProtection="1">
      <alignment horizontal="center" vertical="center"/>
    </xf>
    <xf numFmtId="0" fontId="2" fillId="3" borderId="28" xfId="0" applyFont="1" applyFill="1" applyBorder="1" applyAlignment="1" applyProtection="1">
      <alignment horizontal="center" vertical="center" wrapText="1"/>
    </xf>
    <xf numFmtId="0" fontId="16" fillId="3" borderId="28" xfId="0" applyFont="1" applyFill="1" applyBorder="1" applyAlignment="1" applyProtection="1">
      <alignment horizontal="center" vertical="center" wrapText="1"/>
    </xf>
    <xf numFmtId="164" fontId="0" fillId="0" borderId="28" xfId="0" applyNumberFormat="1" applyBorder="1" applyAlignment="1" applyProtection="1">
      <alignment horizontal="right" vertical="center" indent="1"/>
    </xf>
    <xf numFmtId="164" fontId="0" fillId="3" borderId="28" xfId="0" applyNumberFormat="1" applyFill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0" fillId="2" borderId="29" xfId="0" applyFill="1" applyBorder="1" applyAlignment="1" applyProtection="1">
      <alignment horizontal="center" vertical="center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164" fontId="0" fillId="3" borderId="9" xfId="0" applyNumberFormat="1" applyFill="1" applyBorder="1" applyAlignment="1" applyProtection="1">
      <alignment horizontal="right" vertical="center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0" fillId="0" borderId="7" xfId="0" applyBorder="1" applyProtection="1"/>
    <xf numFmtId="0" fontId="1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13" fillId="5" borderId="21" xfId="0" applyFont="1" applyFill="1" applyBorder="1" applyAlignment="1" applyProtection="1">
      <alignment horizontal="left" vertical="center" wrapText="1" indent="1"/>
      <protection locked="0"/>
    </xf>
    <xf numFmtId="0" fontId="13" fillId="5" borderId="15" xfId="0" applyFont="1" applyFill="1" applyBorder="1" applyAlignment="1" applyProtection="1">
      <alignment horizontal="left" vertical="center" wrapText="1" indent="1"/>
      <protection locked="0"/>
    </xf>
    <xf numFmtId="0" fontId="13" fillId="5" borderId="11" xfId="0" applyFont="1" applyFill="1" applyBorder="1" applyAlignment="1" applyProtection="1">
      <alignment horizontal="left" vertical="center" wrapText="1" indent="1"/>
      <protection locked="0"/>
    </xf>
    <xf numFmtId="0" fontId="13" fillId="5" borderId="19" xfId="0" applyFont="1" applyFill="1" applyBorder="1" applyAlignment="1" applyProtection="1">
      <alignment horizontal="left" vertical="center" wrapText="1" indent="1"/>
      <protection locked="0"/>
    </xf>
    <xf numFmtId="0" fontId="13" fillId="5" borderId="24" xfId="0" applyFont="1" applyFill="1" applyBorder="1" applyAlignment="1" applyProtection="1">
      <alignment horizontal="left" vertical="center" wrapText="1" indent="1"/>
      <protection locked="0"/>
    </xf>
    <xf numFmtId="0" fontId="13" fillId="5" borderId="28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164" fontId="13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169"/>
  <sheetViews>
    <sheetView tabSelected="1" zoomScale="69" zoomScaleNormal="69" workbookViewId="0">
      <selection activeCell="N14" sqref="N14:N19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76.140625" style="5" customWidth="1"/>
    <col min="4" max="4" width="11.7109375" style="159" customWidth="1"/>
    <col min="5" max="5" width="11.28515625" style="160" customWidth="1"/>
    <col min="6" max="6" width="71.5703125" style="5" customWidth="1"/>
    <col min="7" max="7" width="29.5703125" style="5" bestFit="1" customWidth="1"/>
    <col min="8" max="8" width="22.5703125" style="5" customWidth="1"/>
    <col min="9" max="9" width="20.5703125" style="5" bestFit="1" customWidth="1"/>
    <col min="10" max="10" width="16.85546875" style="5" customWidth="1"/>
    <col min="11" max="11" width="37.42578125" style="6" customWidth="1"/>
    <col min="12" max="12" width="30.140625" style="6" customWidth="1"/>
    <col min="13" max="13" width="43.5703125" style="6" customWidth="1"/>
    <col min="14" max="14" width="25.7109375" style="5" customWidth="1"/>
    <col min="15" max="15" width="15.140625" style="5" hidden="1" customWidth="1"/>
    <col min="16" max="16" width="20.7109375" style="6" bestFit="1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4.28515625" style="6" hidden="1" customWidth="1"/>
    <col min="21" max="21" width="39.140625" style="7" customWidth="1"/>
    <col min="22" max="22" width="11.7109375" style="6" bestFit="1" customWidth="1"/>
    <col min="23" max="23" width="17.28515625" style="6" bestFit="1" customWidth="1"/>
    <col min="24" max="16384" width="9.140625" style="6"/>
  </cols>
  <sheetData>
    <row r="1" spans="2:23" ht="43.15" customHeight="1" x14ac:dyDescent="0.25">
      <c r="B1" s="1" t="s">
        <v>34</v>
      </c>
      <c r="C1" s="2"/>
      <c r="D1" s="3"/>
      <c r="E1" s="4"/>
    </row>
    <row r="2" spans="2:23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K2" s="13"/>
      <c r="L2" s="13"/>
      <c r="N2" s="10"/>
      <c r="O2" s="10"/>
      <c r="P2" s="14"/>
      <c r="Q2" s="14"/>
      <c r="S2" s="14"/>
      <c r="T2" s="15"/>
      <c r="U2" s="16"/>
      <c r="V2" s="15"/>
      <c r="W2" s="15"/>
    </row>
    <row r="3" spans="2:23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7"/>
      <c r="P3" s="21"/>
      <c r="Q3" s="21"/>
      <c r="R3" s="21"/>
      <c r="S3" s="21"/>
    </row>
    <row r="4" spans="2:23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0"/>
      <c r="O4" s="10"/>
      <c r="P4" s="14"/>
      <c r="Q4" s="14"/>
      <c r="S4" s="14"/>
    </row>
    <row r="5" spans="2:23" ht="34.5" customHeight="1" thickBot="1" x14ac:dyDescent="0.3">
      <c r="B5" s="24"/>
      <c r="C5" s="25"/>
      <c r="D5" s="26"/>
      <c r="E5" s="26"/>
      <c r="F5" s="10"/>
      <c r="G5" s="27" t="s">
        <v>2</v>
      </c>
      <c r="H5" s="28"/>
      <c r="I5" s="10"/>
      <c r="J5" s="10"/>
      <c r="N5" s="29"/>
      <c r="O5" s="29"/>
      <c r="Q5" s="27" t="s">
        <v>2</v>
      </c>
      <c r="U5" s="30"/>
    </row>
    <row r="6" spans="2:23" ht="102.75" customHeight="1" thickTop="1" thickBot="1" x14ac:dyDescent="0.3">
      <c r="B6" s="31" t="s">
        <v>3</v>
      </c>
      <c r="C6" s="32" t="s">
        <v>17</v>
      </c>
      <c r="D6" s="33" t="s">
        <v>4</v>
      </c>
      <c r="E6" s="32" t="s">
        <v>18</v>
      </c>
      <c r="F6" s="32" t="s">
        <v>19</v>
      </c>
      <c r="G6" s="34" t="s">
        <v>5</v>
      </c>
      <c r="H6" s="32" t="s">
        <v>14</v>
      </c>
      <c r="I6" s="32" t="s">
        <v>20</v>
      </c>
      <c r="J6" s="32" t="s">
        <v>21</v>
      </c>
      <c r="K6" s="33" t="s">
        <v>33</v>
      </c>
      <c r="L6" s="35" t="s">
        <v>22</v>
      </c>
      <c r="M6" s="32" t="s">
        <v>25</v>
      </c>
      <c r="N6" s="32" t="s">
        <v>23</v>
      </c>
      <c r="O6" s="32" t="s">
        <v>24</v>
      </c>
      <c r="P6" s="33" t="s">
        <v>6</v>
      </c>
      <c r="Q6" s="36" t="s">
        <v>7</v>
      </c>
      <c r="R6" s="37" t="s">
        <v>8</v>
      </c>
      <c r="S6" s="37" t="s">
        <v>9</v>
      </c>
      <c r="T6" s="32" t="s">
        <v>26</v>
      </c>
      <c r="U6" s="32" t="s">
        <v>27</v>
      </c>
      <c r="V6" s="32" t="s">
        <v>28</v>
      </c>
      <c r="W6" s="38" t="s">
        <v>10</v>
      </c>
    </row>
    <row r="7" spans="2:23" ht="89.25" customHeight="1" thickTop="1" thickBot="1" x14ac:dyDescent="0.3">
      <c r="B7" s="39">
        <v>1</v>
      </c>
      <c r="C7" s="40" t="s">
        <v>50</v>
      </c>
      <c r="D7" s="41">
        <v>12</v>
      </c>
      <c r="E7" s="42" t="s">
        <v>29</v>
      </c>
      <c r="F7" s="40" t="s">
        <v>49</v>
      </c>
      <c r="G7" s="163"/>
      <c r="H7" s="43" t="str">
        <f t="shared" ref="H7:H19" si="0">IF(P7&gt;1999,"ANO","NE")</f>
        <v>ANO</v>
      </c>
      <c r="I7" s="44" t="s">
        <v>30</v>
      </c>
      <c r="J7" s="42" t="s">
        <v>32</v>
      </c>
      <c r="K7" s="42" t="s">
        <v>36</v>
      </c>
      <c r="L7" s="44" t="s">
        <v>41</v>
      </c>
      <c r="M7" s="44" t="s">
        <v>48</v>
      </c>
      <c r="N7" s="45">
        <v>14</v>
      </c>
      <c r="O7" s="46">
        <f>D7*P7</f>
        <v>24000</v>
      </c>
      <c r="P7" s="47">
        <v>2000</v>
      </c>
      <c r="Q7" s="171"/>
      <c r="R7" s="48">
        <f>D7*Q7</f>
        <v>0</v>
      </c>
      <c r="S7" s="49" t="str">
        <f t="shared" ref="S7" si="1">IF(ISNUMBER(Q7), IF(Q7&gt;P7,"NEVYHOVUJE","VYHOVUJE")," ")</f>
        <v xml:space="preserve"> </v>
      </c>
      <c r="T7" s="42"/>
      <c r="U7" s="42" t="s">
        <v>11</v>
      </c>
      <c r="V7" s="50">
        <v>117720</v>
      </c>
      <c r="W7" s="51" t="s">
        <v>37</v>
      </c>
    </row>
    <row r="8" spans="2:23" ht="41.25" customHeight="1" x14ac:dyDescent="0.25">
      <c r="B8" s="52">
        <v>2</v>
      </c>
      <c r="C8" s="53" t="s">
        <v>51</v>
      </c>
      <c r="D8" s="54">
        <v>1</v>
      </c>
      <c r="E8" s="55" t="s">
        <v>29</v>
      </c>
      <c r="F8" s="53" t="s">
        <v>52</v>
      </c>
      <c r="G8" s="164"/>
      <c r="H8" s="56" t="str">
        <f t="shared" si="0"/>
        <v>NE</v>
      </c>
      <c r="I8" s="57" t="s">
        <v>30</v>
      </c>
      <c r="J8" s="58" t="s">
        <v>31</v>
      </c>
      <c r="K8" s="58"/>
      <c r="L8" s="57" t="s">
        <v>42</v>
      </c>
      <c r="M8" s="57" t="s">
        <v>47</v>
      </c>
      <c r="N8" s="59">
        <v>14</v>
      </c>
      <c r="O8" s="60">
        <f>D8*P8</f>
        <v>1020</v>
      </c>
      <c r="P8" s="61">
        <v>1020</v>
      </c>
      <c r="Q8" s="172"/>
      <c r="R8" s="62">
        <f>D8*Q8</f>
        <v>0</v>
      </c>
      <c r="S8" s="63" t="str">
        <f t="shared" ref="S8" si="2">IF(ISNUMBER(Q8), IF(Q8&gt;P8,"NEVYHOVUJE","VYHOVUJE")," ")</f>
        <v xml:space="preserve"> </v>
      </c>
      <c r="T8" s="58"/>
      <c r="U8" s="58" t="s">
        <v>11</v>
      </c>
      <c r="V8" s="64">
        <v>117760</v>
      </c>
      <c r="W8" s="65" t="s">
        <v>38</v>
      </c>
    </row>
    <row r="9" spans="2:23" ht="41.25" customHeight="1" x14ac:dyDescent="0.25">
      <c r="B9" s="66">
        <v>3</v>
      </c>
      <c r="C9" s="67" t="s">
        <v>54</v>
      </c>
      <c r="D9" s="68">
        <v>1</v>
      </c>
      <c r="E9" s="69" t="s">
        <v>29</v>
      </c>
      <c r="F9" s="67" t="s">
        <v>53</v>
      </c>
      <c r="G9" s="165"/>
      <c r="H9" s="70" t="str">
        <f t="shared" si="0"/>
        <v>NE</v>
      </c>
      <c r="I9" s="71"/>
      <c r="J9" s="72"/>
      <c r="K9" s="72"/>
      <c r="L9" s="73"/>
      <c r="M9" s="73"/>
      <c r="N9" s="74"/>
      <c r="O9" s="75">
        <f t="shared" ref="O9:O11" si="3">D9*P9</f>
        <v>1102</v>
      </c>
      <c r="P9" s="76">
        <v>1102</v>
      </c>
      <c r="Q9" s="173"/>
      <c r="R9" s="77">
        <f t="shared" ref="R9:R12" si="4">D9*Q9</f>
        <v>0</v>
      </c>
      <c r="S9" s="78" t="str">
        <f t="shared" ref="S9:S12" si="5">IF(ISNUMBER(Q9), IF(Q9&gt;P9,"NEVYHOVUJE","VYHOVUJE")," ")</f>
        <v xml:space="preserve"> </v>
      </c>
      <c r="T9" s="72"/>
      <c r="U9" s="72"/>
      <c r="V9" s="79"/>
      <c r="W9" s="80"/>
    </row>
    <row r="10" spans="2:23" ht="41.25" customHeight="1" x14ac:dyDescent="0.25">
      <c r="B10" s="81">
        <v>4</v>
      </c>
      <c r="C10" s="82" t="s">
        <v>55</v>
      </c>
      <c r="D10" s="83">
        <v>1</v>
      </c>
      <c r="E10" s="84" t="s">
        <v>29</v>
      </c>
      <c r="F10" s="82" t="s">
        <v>53</v>
      </c>
      <c r="G10" s="166"/>
      <c r="H10" s="85" t="str">
        <f t="shared" si="0"/>
        <v>NE</v>
      </c>
      <c r="I10" s="71"/>
      <c r="J10" s="72"/>
      <c r="K10" s="72"/>
      <c r="L10" s="73"/>
      <c r="M10" s="73"/>
      <c r="N10" s="74"/>
      <c r="O10" s="86">
        <f t="shared" si="3"/>
        <v>1102</v>
      </c>
      <c r="P10" s="87">
        <v>1102</v>
      </c>
      <c r="Q10" s="174"/>
      <c r="R10" s="88">
        <f t="shared" si="4"/>
        <v>0</v>
      </c>
      <c r="S10" s="89" t="str">
        <f t="shared" si="5"/>
        <v xml:space="preserve"> </v>
      </c>
      <c r="T10" s="72"/>
      <c r="U10" s="72"/>
      <c r="V10" s="79"/>
      <c r="W10" s="80"/>
    </row>
    <row r="11" spans="2:23" ht="34.9" customHeight="1" x14ac:dyDescent="0.25">
      <c r="B11" s="66">
        <v>5</v>
      </c>
      <c r="C11" s="67" t="s">
        <v>56</v>
      </c>
      <c r="D11" s="68">
        <v>1</v>
      </c>
      <c r="E11" s="69" t="s">
        <v>29</v>
      </c>
      <c r="F11" s="67" t="s">
        <v>53</v>
      </c>
      <c r="G11" s="165"/>
      <c r="H11" s="70" t="str">
        <f t="shared" si="0"/>
        <v>NE</v>
      </c>
      <c r="I11" s="71"/>
      <c r="J11" s="72"/>
      <c r="K11" s="72"/>
      <c r="L11" s="73"/>
      <c r="M11" s="73"/>
      <c r="N11" s="74"/>
      <c r="O11" s="75">
        <f t="shared" si="3"/>
        <v>1102</v>
      </c>
      <c r="P11" s="76">
        <v>1102</v>
      </c>
      <c r="Q11" s="173"/>
      <c r="R11" s="77">
        <f t="shared" si="4"/>
        <v>0</v>
      </c>
      <c r="S11" s="78" t="str">
        <f t="shared" si="5"/>
        <v xml:space="preserve"> </v>
      </c>
      <c r="T11" s="72"/>
      <c r="U11" s="72"/>
      <c r="V11" s="79"/>
      <c r="W11" s="80"/>
    </row>
    <row r="12" spans="2:23" ht="34.9" customHeight="1" thickBot="1" x14ac:dyDescent="0.3">
      <c r="B12" s="90">
        <v>6</v>
      </c>
      <c r="C12" s="91" t="s">
        <v>57</v>
      </c>
      <c r="D12" s="92">
        <v>1</v>
      </c>
      <c r="E12" s="93" t="s">
        <v>29</v>
      </c>
      <c r="F12" s="91" t="s">
        <v>71</v>
      </c>
      <c r="G12" s="167"/>
      <c r="H12" s="94" t="str">
        <f t="shared" si="0"/>
        <v>ANO</v>
      </c>
      <c r="I12" s="95"/>
      <c r="J12" s="96"/>
      <c r="K12" s="96"/>
      <c r="L12" s="97"/>
      <c r="M12" s="97"/>
      <c r="N12" s="98"/>
      <c r="O12" s="99">
        <f>D12*P12</f>
        <v>2400</v>
      </c>
      <c r="P12" s="100">
        <v>2400</v>
      </c>
      <c r="Q12" s="175"/>
      <c r="R12" s="101">
        <f t="shared" si="4"/>
        <v>0</v>
      </c>
      <c r="S12" s="102" t="str">
        <f t="shared" si="5"/>
        <v xml:space="preserve"> </v>
      </c>
      <c r="T12" s="96"/>
      <c r="U12" s="96"/>
      <c r="V12" s="103"/>
      <c r="W12" s="104"/>
    </row>
    <row r="13" spans="2:23" ht="81.75" customHeight="1" thickBot="1" x14ac:dyDescent="0.3">
      <c r="B13" s="105">
        <v>7</v>
      </c>
      <c r="C13" s="106" t="s">
        <v>35</v>
      </c>
      <c r="D13" s="107">
        <v>2</v>
      </c>
      <c r="E13" s="108" t="s">
        <v>29</v>
      </c>
      <c r="F13" s="109" t="s">
        <v>58</v>
      </c>
      <c r="G13" s="168"/>
      <c r="H13" s="110" t="str">
        <f t="shared" si="0"/>
        <v>ANO</v>
      </c>
      <c r="I13" s="111" t="s">
        <v>30</v>
      </c>
      <c r="J13" s="108" t="s">
        <v>31</v>
      </c>
      <c r="K13" s="108"/>
      <c r="L13" s="111" t="s">
        <v>43</v>
      </c>
      <c r="M13" s="111" t="s">
        <v>45</v>
      </c>
      <c r="N13" s="112">
        <v>14</v>
      </c>
      <c r="O13" s="113">
        <f>D13*P13</f>
        <v>5420</v>
      </c>
      <c r="P13" s="114">
        <v>2710</v>
      </c>
      <c r="Q13" s="176"/>
      <c r="R13" s="115">
        <f t="shared" ref="R13:R18" si="6">D13*Q13</f>
        <v>0</v>
      </c>
      <c r="S13" s="116" t="str">
        <f t="shared" ref="S13:S18" si="7">IF(ISNUMBER(Q13), IF(Q13&gt;P13,"NEVYHOVUJE","VYHOVUJE")," ")</f>
        <v xml:space="preserve"> </v>
      </c>
      <c r="T13" s="108"/>
      <c r="U13" s="108" t="s">
        <v>11</v>
      </c>
      <c r="V13" s="117">
        <v>130554</v>
      </c>
      <c r="W13" s="118" t="s">
        <v>39</v>
      </c>
    </row>
    <row r="14" spans="2:23" ht="34.9" customHeight="1" x14ac:dyDescent="0.25">
      <c r="B14" s="119">
        <v>8</v>
      </c>
      <c r="C14" s="120" t="s">
        <v>62</v>
      </c>
      <c r="D14" s="121">
        <v>1</v>
      </c>
      <c r="E14" s="122" t="s">
        <v>29</v>
      </c>
      <c r="F14" s="120" t="s">
        <v>59</v>
      </c>
      <c r="G14" s="169"/>
      <c r="H14" s="56" t="str">
        <f t="shared" si="0"/>
        <v>NE</v>
      </c>
      <c r="I14" s="57" t="s">
        <v>30</v>
      </c>
      <c r="J14" s="58" t="s">
        <v>31</v>
      </c>
      <c r="K14" s="58"/>
      <c r="L14" s="57" t="s">
        <v>44</v>
      </c>
      <c r="M14" s="57" t="s">
        <v>46</v>
      </c>
      <c r="N14" s="59">
        <v>14</v>
      </c>
      <c r="O14" s="60">
        <f t="shared" ref="O14:O18" si="8">D14*P14</f>
        <v>1900</v>
      </c>
      <c r="P14" s="123">
        <v>1900</v>
      </c>
      <c r="Q14" s="177"/>
      <c r="R14" s="62">
        <f t="shared" si="6"/>
        <v>0</v>
      </c>
      <c r="S14" s="63" t="str">
        <f t="shared" si="7"/>
        <v xml:space="preserve"> </v>
      </c>
      <c r="T14" s="58"/>
      <c r="U14" s="58" t="s">
        <v>11</v>
      </c>
      <c r="V14" s="64">
        <v>118833</v>
      </c>
      <c r="W14" s="65" t="s">
        <v>40</v>
      </c>
    </row>
    <row r="15" spans="2:23" ht="34.9" customHeight="1" x14ac:dyDescent="0.25">
      <c r="B15" s="81">
        <v>9</v>
      </c>
      <c r="C15" s="82" t="s">
        <v>60</v>
      </c>
      <c r="D15" s="83">
        <v>1</v>
      </c>
      <c r="E15" s="84" t="s">
        <v>29</v>
      </c>
      <c r="F15" s="82" t="s">
        <v>61</v>
      </c>
      <c r="G15" s="166"/>
      <c r="H15" s="70" t="str">
        <f t="shared" si="0"/>
        <v>ANO</v>
      </c>
      <c r="I15" s="71"/>
      <c r="J15" s="72"/>
      <c r="K15" s="72"/>
      <c r="L15" s="73"/>
      <c r="M15" s="73"/>
      <c r="N15" s="74"/>
      <c r="O15" s="75">
        <f t="shared" si="8"/>
        <v>2400</v>
      </c>
      <c r="P15" s="87">
        <v>2400</v>
      </c>
      <c r="Q15" s="174"/>
      <c r="R15" s="77">
        <f t="shared" si="6"/>
        <v>0</v>
      </c>
      <c r="S15" s="78" t="str">
        <f t="shared" si="7"/>
        <v xml:space="preserve"> </v>
      </c>
      <c r="T15" s="72"/>
      <c r="U15" s="72"/>
      <c r="V15" s="79"/>
      <c r="W15" s="80"/>
    </row>
    <row r="16" spans="2:23" ht="34.9" customHeight="1" x14ac:dyDescent="0.25">
      <c r="B16" s="81">
        <v>10</v>
      </c>
      <c r="C16" s="82" t="s">
        <v>65</v>
      </c>
      <c r="D16" s="83">
        <v>1</v>
      </c>
      <c r="E16" s="84" t="s">
        <v>29</v>
      </c>
      <c r="F16" s="82" t="s">
        <v>63</v>
      </c>
      <c r="G16" s="166"/>
      <c r="H16" s="70" t="str">
        <f t="shared" si="0"/>
        <v>ANO</v>
      </c>
      <c r="I16" s="71"/>
      <c r="J16" s="72"/>
      <c r="K16" s="72"/>
      <c r="L16" s="73"/>
      <c r="M16" s="73"/>
      <c r="N16" s="74"/>
      <c r="O16" s="75">
        <f t="shared" si="8"/>
        <v>2400</v>
      </c>
      <c r="P16" s="87">
        <v>2400</v>
      </c>
      <c r="Q16" s="174"/>
      <c r="R16" s="77">
        <f t="shared" si="6"/>
        <v>0</v>
      </c>
      <c r="S16" s="78" t="str">
        <f t="shared" si="7"/>
        <v xml:space="preserve"> </v>
      </c>
      <c r="T16" s="72"/>
      <c r="U16" s="72"/>
      <c r="V16" s="79"/>
      <c r="W16" s="80"/>
    </row>
    <row r="17" spans="2:23" ht="34.9" customHeight="1" x14ac:dyDescent="0.25">
      <c r="B17" s="81">
        <v>11</v>
      </c>
      <c r="C17" s="82" t="s">
        <v>66</v>
      </c>
      <c r="D17" s="83">
        <v>1</v>
      </c>
      <c r="E17" s="84" t="s">
        <v>29</v>
      </c>
      <c r="F17" s="82" t="s">
        <v>64</v>
      </c>
      <c r="G17" s="166"/>
      <c r="H17" s="70" t="str">
        <f t="shared" si="0"/>
        <v>ANO</v>
      </c>
      <c r="I17" s="71"/>
      <c r="J17" s="72"/>
      <c r="K17" s="72"/>
      <c r="L17" s="73"/>
      <c r="M17" s="73"/>
      <c r="N17" s="74"/>
      <c r="O17" s="75">
        <f t="shared" si="8"/>
        <v>2400</v>
      </c>
      <c r="P17" s="87">
        <v>2400</v>
      </c>
      <c r="Q17" s="174"/>
      <c r="R17" s="77">
        <f t="shared" si="6"/>
        <v>0</v>
      </c>
      <c r="S17" s="78" t="str">
        <f t="shared" si="7"/>
        <v xml:space="preserve"> </v>
      </c>
      <c r="T17" s="72"/>
      <c r="U17" s="72"/>
      <c r="V17" s="79"/>
      <c r="W17" s="80"/>
    </row>
    <row r="18" spans="2:23" ht="34.9" customHeight="1" x14ac:dyDescent="0.25">
      <c r="B18" s="81">
        <v>12</v>
      </c>
      <c r="C18" s="82" t="s">
        <v>67</v>
      </c>
      <c r="D18" s="83">
        <v>2</v>
      </c>
      <c r="E18" s="84" t="s">
        <v>29</v>
      </c>
      <c r="F18" s="82" t="s">
        <v>69</v>
      </c>
      <c r="G18" s="166"/>
      <c r="H18" s="70" t="str">
        <f t="shared" si="0"/>
        <v>NE</v>
      </c>
      <c r="I18" s="71"/>
      <c r="J18" s="72"/>
      <c r="K18" s="72"/>
      <c r="L18" s="73"/>
      <c r="M18" s="73"/>
      <c r="N18" s="74"/>
      <c r="O18" s="75">
        <f t="shared" si="8"/>
        <v>800</v>
      </c>
      <c r="P18" s="87">
        <v>400</v>
      </c>
      <c r="Q18" s="174"/>
      <c r="R18" s="77">
        <f t="shared" si="6"/>
        <v>0</v>
      </c>
      <c r="S18" s="78" t="str">
        <f t="shared" si="7"/>
        <v xml:space="preserve"> </v>
      </c>
      <c r="T18" s="72"/>
      <c r="U18" s="72"/>
      <c r="V18" s="79"/>
      <c r="W18" s="80"/>
    </row>
    <row r="19" spans="2:23" ht="34.9" customHeight="1" thickBot="1" x14ac:dyDescent="0.3">
      <c r="B19" s="124">
        <v>13</v>
      </c>
      <c r="C19" s="125" t="s">
        <v>68</v>
      </c>
      <c r="D19" s="126">
        <v>2</v>
      </c>
      <c r="E19" s="127" t="s">
        <v>29</v>
      </c>
      <c r="F19" s="125" t="s">
        <v>70</v>
      </c>
      <c r="G19" s="170"/>
      <c r="H19" s="128" t="str">
        <f t="shared" si="0"/>
        <v>NE</v>
      </c>
      <c r="I19" s="129"/>
      <c r="J19" s="130"/>
      <c r="K19" s="130"/>
      <c r="L19" s="131"/>
      <c r="M19" s="131"/>
      <c r="N19" s="132"/>
      <c r="O19" s="133">
        <f>D19*P19</f>
        <v>700</v>
      </c>
      <c r="P19" s="134">
        <v>350</v>
      </c>
      <c r="Q19" s="178"/>
      <c r="R19" s="135">
        <f>D19*Q19</f>
        <v>0</v>
      </c>
      <c r="S19" s="136" t="str">
        <f t="shared" ref="S19" si="9">IF(ISNUMBER(Q19), IF(Q19&gt;P19,"NEVYHOVUJE","VYHOVUJE")," ")</f>
        <v xml:space="preserve"> </v>
      </c>
      <c r="T19" s="130"/>
      <c r="U19" s="130"/>
      <c r="V19" s="137"/>
      <c r="W19" s="138"/>
    </row>
    <row r="20" spans="2:23" ht="13.5" customHeight="1" thickTop="1" thickBot="1" x14ac:dyDescent="0.3">
      <c r="C20" s="6"/>
      <c r="D20" s="6"/>
      <c r="E20" s="6"/>
      <c r="F20" s="6"/>
      <c r="G20" s="6"/>
      <c r="H20" s="6"/>
      <c r="I20" s="6"/>
      <c r="J20" s="6"/>
      <c r="N20" s="6"/>
      <c r="O20" s="6"/>
      <c r="R20" s="139"/>
    </row>
    <row r="21" spans="2:23" ht="60.75" customHeight="1" thickTop="1" thickBot="1" x14ac:dyDescent="0.3">
      <c r="B21" s="140" t="s">
        <v>15</v>
      </c>
      <c r="C21" s="141"/>
      <c r="D21" s="141"/>
      <c r="E21" s="141"/>
      <c r="F21" s="141"/>
      <c r="G21" s="141"/>
      <c r="H21" s="142"/>
      <c r="I21" s="143"/>
      <c r="J21" s="143"/>
      <c r="K21" s="143"/>
      <c r="L21" s="30"/>
      <c r="M21" s="30"/>
      <c r="N21" s="144"/>
      <c r="O21" s="144"/>
      <c r="P21" s="145" t="s">
        <v>12</v>
      </c>
      <c r="Q21" s="146" t="s">
        <v>13</v>
      </c>
      <c r="R21" s="147"/>
      <c r="S21" s="148"/>
      <c r="T21" s="29"/>
      <c r="U21" s="149"/>
    </row>
    <row r="22" spans="2:23" ht="33" customHeight="1" thickTop="1" thickBot="1" x14ac:dyDescent="0.3">
      <c r="B22" s="150" t="s">
        <v>16</v>
      </c>
      <c r="C22" s="151"/>
      <c r="D22" s="151"/>
      <c r="E22" s="151"/>
      <c r="F22" s="151"/>
      <c r="G22" s="151"/>
      <c r="H22" s="152"/>
      <c r="I22" s="153"/>
      <c r="L22" s="8"/>
      <c r="M22" s="8"/>
      <c r="N22" s="154"/>
      <c r="O22" s="154"/>
      <c r="P22" s="155">
        <f>SUM(O7:O19)</f>
        <v>46746</v>
      </c>
      <c r="Q22" s="156">
        <f>SUM(R7:R19)</f>
        <v>0</v>
      </c>
      <c r="R22" s="157"/>
      <c r="S22" s="158"/>
    </row>
    <row r="23" spans="2:23" ht="14.25" customHeight="1" thickTop="1" x14ac:dyDescent="0.25"/>
    <row r="24" spans="2:23" ht="14.25" customHeight="1" x14ac:dyDescent="0.25">
      <c r="B24" s="161"/>
    </row>
    <row r="25" spans="2:23" ht="14.25" customHeight="1" x14ac:dyDescent="0.25">
      <c r="B25" s="162"/>
      <c r="C25" s="161"/>
    </row>
    <row r="26" spans="2:23" ht="14.25" customHeight="1" x14ac:dyDescent="0.25"/>
    <row r="27" spans="2:23" ht="14.25" customHeight="1" x14ac:dyDescent="0.25"/>
    <row r="28" spans="2:23" ht="14.25" customHeight="1" x14ac:dyDescent="0.25"/>
    <row r="29" spans="2:23" ht="14.25" customHeight="1" x14ac:dyDescent="0.25"/>
    <row r="30" spans="2:23" ht="14.25" customHeight="1" x14ac:dyDescent="0.25"/>
    <row r="31" spans="2:23" ht="14.25" customHeight="1" x14ac:dyDescent="0.25"/>
    <row r="32" spans="2:2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3IWavHwttKWDBvPfFd9m6sBH8Euq/35NzDbar37xKEFhThXtUaqdqp4BefFM38g66HNM7rp1oB1tJc1t+pHm8Q==" saltValue="JoVC4u0wUvz2JFCmly36mw==" spinCount="100000" sheet="1" objects="1" scenarios="1"/>
  <mergeCells count="25">
    <mergeCell ref="B22:G22"/>
    <mergeCell ref="Q22:S22"/>
    <mergeCell ref="W14:W19"/>
    <mergeCell ref="W8:W12"/>
    <mergeCell ref="B1:C1"/>
    <mergeCell ref="B21:G21"/>
    <mergeCell ref="Q21:S21"/>
    <mergeCell ref="I8:I12"/>
    <mergeCell ref="I14:I19"/>
    <mergeCell ref="J8:J12"/>
    <mergeCell ref="J14:J19"/>
    <mergeCell ref="K8:K12"/>
    <mergeCell ref="K14:K19"/>
    <mergeCell ref="L8:L12"/>
    <mergeCell ref="L14:L19"/>
    <mergeCell ref="M8:M12"/>
    <mergeCell ref="M14:M19"/>
    <mergeCell ref="N8:N12"/>
    <mergeCell ref="N14:N19"/>
    <mergeCell ref="T8:T12"/>
    <mergeCell ref="U8:U12"/>
    <mergeCell ref="U14:U19"/>
    <mergeCell ref="V14:V19"/>
    <mergeCell ref="V8:V12"/>
    <mergeCell ref="T14:T19"/>
  </mergeCells>
  <conditionalFormatting sqref="B7:B19 D7:D19">
    <cfRule type="containsBlanks" dxfId="12" priority="53">
      <formula>LEN(TRIM(B7))=0</formula>
    </cfRule>
  </conditionalFormatting>
  <conditionalFormatting sqref="B7:B19">
    <cfRule type="cellIs" dxfId="11" priority="48" operator="greaterThanOrEqual">
      <formula>1</formula>
    </cfRule>
  </conditionalFormatting>
  <conditionalFormatting sqref="S7:S19">
    <cfRule type="cellIs" dxfId="10" priority="45" operator="equal">
      <formula>"VYHOVUJE"</formula>
    </cfRule>
  </conditionalFormatting>
  <conditionalFormatting sqref="S7:S19">
    <cfRule type="cellIs" dxfId="9" priority="44" operator="equal">
      <formula>"NEVYHOVUJE"</formula>
    </cfRule>
  </conditionalFormatting>
  <conditionalFormatting sqref="G7:G19 Q7:Q19">
    <cfRule type="containsBlanks" dxfId="8" priority="25">
      <formula>LEN(TRIM(G7))=0</formula>
    </cfRule>
  </conditionalFormatting>
  <conditionalFormatting sqref="G7:G19 Q7:Q19">
    <cfRule type="notContainsBlanks" dxfId="7" priority="23">
      <formula>LEN(TRIM(G7))&gt;0</formula>
    </cfRule>
  </conditionalFormatting>
  <conditionalFormatting sqref="G7:G19 Q7:Q19">
    <cfRule type="notContainsBlanks" dxfId="6" priority="22">
      <formula>LEN(TRIM(G7))&gt;0</formula>
    </cfRule>
  </conditionalFormatting>
  <conditionalFormatting sqref="G7:G19">
    <cfRule type="notContainsBlanks" dxfId="5" priority="21">
      <formula>LEN(TRIM(G7))&gt;0</formula>
    </cfRule>
  </conditionalFormatting>
  <conditionalFormatting sqref="H7:H19">
    <cfRule type="containsBlanks" dxfId="4" priority="54">
      <formula>LEN(TRIM(H7))=0</formula>
    </cfRule>
  </conditionalFormatting>
  <conditionalFormatting sqref="H7:H19">
    <cfRule type="notContainsBlanks" dxfId="3" priority="56">
      <formula>LEN(TRIM(H7))&gt;0</formula>
    </cfRule>
  </conditionalFormatting>
  <conditionalFormatting sqref="H7:H11">
    <cfRule type="containsText" dxfId="2" priority="3" operator="containsText" text="ANO">
      <formula>NOT(ISERROR(SEARCH("ANO",H7)))</formula>
    </cfRule>
  </conditionalFormatting>
  <conditionalFormatting sqref="H12:H19">
    <cfRule type="containsText" dxfId="1" priority="2" operator="containsText" text="ANO">
      <formula>NOT(ISERROR(SEARCH("ANO",H12)))</formula>
    </cfRule>
  </conditionalFormatting>
  <conditionalFormatting sqref="H7:H11">
    <cfRule type="containsText" dxfId="0" priority="1" operator="containsText" text="ANO">
      <formula>NOT(ISERROR(SEARCH("ANO",H7)))</formula>
    </cfRule>
  </conditionalFormatting>
  <dataValidations count="4">
    <dataValidation type="list" showInputMessage="1" showErrorMessage="1" sqref="E7:E19" xr:uid="{00000000-0002-0000-0000-000000000000}">
      <formula1>"ks,bal,sada,"</formula1>
    </dataValidation>
    <dataValidation type="list" showInputMessage="1" showErrorMessage="1" sqref="J7 H7:H19" xr:uid="{00000000-0002-0000-0000-000001000000}">
      <formula1>"ANO,NE"</formula1>
    </dataValidation>
    <dataValidation type="list" allowBlank="1" showInputMessage="1" showErrorMessage="1" sqref="U7" xr:uid="{00000000-0002-0000-0000-000002000000}">
      <formula1>#REF!</formula1>
    </dataValidation>
    <dataValidation type="list" allowBlank="1" showInputMessage="1" showErrorMessage="1" sqref="J8 J13 J14" xr:uid="{4CBC465A-029E-4F4C-AB4F-59B19AAF49DC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2021-05-24T11:47:01Z</cp:lastPrinted>
  <dcterms:created xsi:type="dcterms:W3CDTF">2014-03-05T12:43:32Z</dcterms:created>
  <dcterms:modified xsi:type="dcterms:W3CDTF">2021-06-21T06:30:56Z</dcterms:modified>
</cp:coreProperties>
</file>